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104615glgu\Downloads\"/>
    </mc:Choice>
  </mc:AlternateContent>
  <xr:revisionPtr revIDLastSave="0" documentId="13_ncr:1_{AA9A0E07-8ADB-45E2-BBD2-D1474E2FBCCE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Formueskattekalk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I2" i="1"/>
  <c r="J8" i="1" l="1"/>
  <c r="J7" i="1"/>
  <c r="J4" i="1"/>
  <c r="J6" i="1"/>
  <c r="J3" i="1"/>
  <c r="J5" i="1"/>
</calcChain>
</file>

<file path=xl/sharedStrings.xml><?xml version="1.0" encoding="utf-8"?>
<sst xmlns="http://schemas.openxmlformats.org/spreadsheetml/2006/main" count="15" uniqueCount="14">
  <si>
    <t>Enslig</t>
  </si>
  <si>
    <t>Ektefelle</t>
  </si>
  <si>
    <t>Sivilstatus</t>
  </si>
  <si>
    <t>www.godepenger.no</t>
  </si>
  <si>
    <t>Formuesskattekalkulator</t>
  </si>
  <si>
    <t>Skatteår</t>
  </si>
  <si>
    <t>Din nettoformue</t>
  </si>
  <si>
    <t>Sum formuesskatt</t>
  </si>
  <si>
    <t>Utviklet av Gurrik Økonomisk Rådgivning, med forbehold om feil.</t>
  </si>
  <si>
    <t>Samtidig får disse formuesobjektene tilordnet en gjeld.</t>
  </si>
  <si>
    <t>Fra og med skatteåret 2017 så er det flere formuesobjekter som får en såkalt verdsettelsesrabatt.</t>
  </si>
  <si>
    <t>er det som skal legges inn som nettoformue.</t>
  </si>
  <si>
    <t>Formuen etter fradraget for verdsettingsrabatten og reduksjonsbeløpet i gjeld,</t>
  </si>
  <si>
    <t>Tabellen over har bare beregnet formuesskatten uten verdsettelsesrabatt.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</si>
</sst>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_ * #,##0_ ;_ * \-#,##0_ ;_ * &quot;-&quot;??_ ;_ @_ "/>
    <numFmt numFmtId="167" formatCode="_ &quot;kr&quot;\ * #,##0_ ;_ &quot;kr&quot;\ * \-#,##0_ ;_ &quot;kr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166" fontId="0" fillId="0" borderId="0" xfId="1" applyNumberFormat="1" applyFont="1"/>
    <xf numFmtId="10" fontId="0" fillId="0" borderId="0" xfId="0" applyNumberFormat="1"/>
    <xf numFmtId="0" fontId="0" fillId="3" borderId="0" xfId="0" applyFill="1" applyBorder="1"/>
    <xf numFmtId="0" fontId="0" fillId="3" borderId="1" xfId="0" applyFill="1" applyBorder="1"/>
    <xf numFmtId="0" fontId="3" fillId="3" borderId="3" xfId="3" applyFill="1" applyBorder="1"/>
    <xf numFmtId="0" fontId="2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Alignment="1">
      <alignment horizontal="right"/>
    </xf>
    <xf numFmtId="0" fontId="0" fillId="3" borderId="8" xfId="0" applyFill="1" applyBorder="1"/>
    <xf numFmtId="0" fontId="0" fillId="3" borderId="9" xfId="0" applyFill="1" applyBorder="1"/>
    <xf numFmtId="0" fontId="4" fillId="3" borderId="8" xfId="0" applyFont="1" applyFill="1" applyBorder="1"/>
    <xf numFmtId="167" fontId="0" fillId="3" borderId="2" xfId="2" applyNumberFormat="1" applyFont="1" applyFill="1" applyBorder="1" applyProtection="1"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2" xfId="0" applyFill="1" applyBorder="1" applyProtection="1">
      <protection locked="0"/>
    </xf>
    <xf numFmtId="166" fontId="0" fillId="2" borderId="1" xfId="1" applyNumberFormat="1" applyFont="1" applyFill="1" applyBorder="1" applyAlignment="1" applyProtection="1">
      <alignment horizontal="right"/>
      <protection hidden="1"/>
    </xf>
  </cellXfs>
  <cellStyles count="4">
    <cellStyle name="Hyperkobling" xfId="3" builtinId="8"/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depenger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showGridLines="0" tabSelected="1" workbookViewId="0"/>
  </sheetViews>
  <sheetFormatPr baseColWidth="10" defaultColWidth="11.42578125" defaultRowHeight="15" x14ac:dyDescent="0.25"/>
  <cols>
    <col min="1" max="1" width="25.140625" bestFit="1" customWidth="1"/>
    <col min="2" max="2" width="24.28515625" customWidth="1"/>
    <col min="3" max="3" width="16.85546875" customWidth="1"/>
    <col min="6" max="6" width="11.42578125" customWidth="1"/>
    <col min="7" max="9" width="11.42578125" hidden="1" customWidth="1"/>
    <col min="10" max="10" width="12.28515625" hidden="1" customWidth="1"/>
    <col min="11" max="11" width="11.42578125" hidden="1" customWidth="1"/>
    <col min="12" max="12" width="11.42578125" customWidth="1"/>
  </cols>
  <sheetData>
    <row r="1" spans="1:11" x14ac:dyDescent="0.25">
      <c r="A1" s="5" t="s">
        <v>3</v>
      </c>
      <c r="B1" s="6" t="s">
        <v>4</v>
      </c>
      <c r="C1" s="7"/>
    </row>
    <row r="2" spans="1:11" x14ac:dyDescent="0.25">
      <c r="A2" s="8"/>
      <c r="B2" s="3"/>
      <c r="C2" s="9"/>
      <c r="G2" t="s">
        <v>0</v>
      </c>
      <c r="I2" t="str">
        <f>B5</f>
        <v>Enslig</v>
      </c>
      <c r="J2" s="1"/>
      <c r="K2" s="2"/>
    </row>
    <row r="3" spans="1:11" x14ac:dyDescent="0.25">
      <c r="A3" s="8" t="s">
        <v>6</v>
      </c>
      <c r="B3" s="14">
        <v>1550000</v>
      </c>
      <c r="C3" s="9"/>
      <c r="G3" t="s">
        <v>1</v>
      </c>
      <c r="I3">
        <v>2014</v>
      </c>
      <c r="J3" s="1">
        <f>IF($I$2="enslig",1000000,2000000)</f>
        <v>1000000</v>
      </c>
      <c r="K3" s="2">
        <v>0.01</v>
      </c>
    </row>
    <row r="4" spans="1:11" x14ac:dyDescent="0.25">
      <c r="A4" s="8" t="s">
        <v>5</v>
      </c>
      <c r="B4" s="15">
        <v>2020</v>
      </c>
      <c r="C4" s="10"/>
      <c r="I4">
        <v>2015</v>
      </c>
      <c r="J4" s="1">
        <f>IF($I$2="enslig",1200000,2400000)</f>
        <v>1200000</v>
      </c>
      <c r="K4" s="2">
        <v>8.5000000000000006E-3</v>
      </c>
    </row>
    <row r="5" spans="1:11" x14ac:dyDescent="0.25">
      <c r="A5" s="8" t="s">
        <v>2</v>
      </c>
      <c r="B5" s="16" t="s">
        <v>0</v>
      </c>
      <c r="C5" s="10"/>
      <c r="I5">
        <v>2016</v>
      </c>
      <c r="J5" s="1">
        <f>IF($I$2="enslig",1400000,2800000)</f>
        <v>1400000</v>
      </c>
      <c r="K5" s="2">
        <v>8.5000000000000006E-3</v>
      </c>
    </row>
    <row r="6" spans="1:11" x14ac:dyDescent="0.25">
      <c r="A6" s="8"/>
      <c r="B6" s="3"/>
      <c r="C6" s="10"/>
      <c r="I6">
        <v>2017</v>
      </c>
      <c r="J6" s="1">
        <f>IF($I$2="enslig",1480000,2960000)</f>
        <v>1480000</v>
      </c>
      <c r="K6" s="2">
        <v>8.5000000000000006E-3</v>
      </c>
    </row>
    <row r="7" spans="1:11" x14ac:dyDescent="0.25">
      <c r="A7" s="8"/>
      <c r="B7" s="3"/>
      <c r="C7" s="10"/>
      <c r="I7">
        <v>2018</v>
      </c>
      <c r="J7" s="1">
        <f t="shared" ref="J7" si="0">IF($I$2="enslig",1480000,2960000)</f>
        <v>1480000</v>
      </c>
      <c r="K7" s="2">
        <v>8.5000000000000006E-3</v>
      </c>
    </row>
    <row r="8" spans="1:11" x14ac:dyDescent="0.25">
      <c r="A8" s="8"/>
      <c r="B8" s="3"/>
      <c r="C8" s="9"/>
      <c r="I8">
        <v>2019</v>
      </c>
      <c r="J8" s="1">
        <f>IF($I$2="enslig",1500000,3000000)</f>
        <v>1500000</v>
      </c>
      <c r="K8" s="2">
        <v>8.5000000000000006E-3</v>
      </c>
    </row>
    <row r="9" spans="1:11" x14ac:dyDescent="0.25">
      <c r="A9" s="11" t="s">
        <v>7</v>
      </c>
      <c r="B9" s="17">
        <f>IF(AND($B$4=2014,$B$3&gt;VLOOKUP($B$4,$I$3:$K$10,2,FALSE)),($B$3-VLOOKUP($B$4,$I$3:$K$10,2,FALSE))*VLOOKUP($B$4,$I$3:$K$10,3,FALSE),IF(AND($B$4=2015,$B$3&gt;VLOOKUP($B$4,$I$3:$K$10,2,FALSE)),($B$3-VLOOKUP($B$4,$I$3:$K$10,2,FALSE))*VLOOKUP($B$4,$I$3:$K$10,3,FALSE),IF(AND($B$4=2016,$B$3&gt;VLOOKUP($B$4,$I$3:$K$10,2,FALSE)),($B$3-VLOOKUP($B$4,$I$3:$K$10,2,FALSE))*VLOOKUP($B$4,$I$3:$K$10,3,FALSE),IF(AND($B$4=2017,$B$3&gt;VLOOKUP($B$4,$I$3:$K$10,2,FALSE)),($B$3-VLOOKUP($B$4,$I$3:$K$10,2,FALSE))*VLOOKUP($B$4,$I$3:$K$10,3,FALSE),IF(AND($B$4=2018,$B$3&gt;VLOOKUP($B$4,$I$3:$K$10,2,FALSE)),($B$3-VLOOKUP($B$4,$I$3:$K$10,2,FALSE))*VLOOKUP($B$4,$I$3:$K$10,3,FALSE),IF(AND($B$4=2019,$B$3&gt;VLOOKUP($B$4,$I$3:$K10,2,FALSE)),($B$3-VLOOKUP($B$4,$I$3:$K$10,2,FALSE))*VLOOKUP($B$4,$I$3:$K$10,3,FALSE),IF(AND($B$4=2020,$B$3&gt;VLOOKUP($B$4,$I$3:$K10,2,FALSE)),($B$3-VLOOKUP($B$4,$I$3:$K$10,2,FALSE))*VLOOKUP($B$4,$I$3:$K$10,3,FALSE),IF(AND($B$4=2021,$B$3&gt;VLOOKUP($B$4,$I$3:$K10,2,FALSE)),($B$3-VLOOKUP($B$4,$I$3:$K$10,2,FALSE))*VLOOKUP($B$4,$I$3:$K$10,3,FALSE),"0"))))))))</f>
        <v>425.00000000000006</v>
      </c>
      <c r="C9" s="9"/>
      <c r="I9">
        <v>2020</v>
      </c>
      <c r="J9" s="1">
        <v>1500000</v>
      </c>
      <c r="K9" s="2">
        <v>8.5000000000000006E-3</v>
      </c>
    </row>
    <row r="10" spans="1:11" x14ac:dyDescent="0.25">
      <c r="A10" s="8"/>
      <c r="B10" s="3"/>
      <c r="C10" s="9"/>
      <c r="I10">
        <v>2021</v>
      </c>
      <c r="J10" s="1">
        <v>1500000</v>
      </c>
      <c r="K10" s="2">
        <v>8.5000000000000006E-3</v>
      </c>
    </row>
    <row r="11" spans="1:11" x14ac:dyDescent="0.25">
      <c r="A11" s="8"/>
      <c r="B11" s="3"/>
      <c r="C11" s="9"/>
    </row>
    <row r="12" spans="1:11" x14ac:dyDescent="0.25">
      <c r="A12" s="13" t="s">
        <v>8</v>
      </c>
      <c r="B12" s="4"/>
      <c r="C12" s="12"/>
    </row>
    <row r="15" spans="1:11" x14ac:dyDescent="0.25">
      <c r="A15" t="s">
        <v>10</v>
      </c>
    </row>
    <row r="16" spans="1:11" x14ac:dyDescent="0.25">
      <c r="A16" t="s">
        <v>9</v>
      </c>
    </row>
    <row r="17" spans="1:1" x14ac:dyDescent="0.25">
      <c r="A17" t="s">
        <v>12</v>
      </c>
    </row>
    <row r="18" spans="1:1" x14ac:dyDescent="0.25">
      <c r="A18" t="s">
        <v>11</v>
      </c>
    </row>
    <row r="19" spans="1:1" x14ac:dyDescent="0.25">
      <c r="A19" t="s">
        <v>13</v>
      </c>
    </row>
  </sheetData>
  <sheetProtection algorithmName="SHA-512" hashValue="t+EMSM3Xp8McgdxKsFUM/axZxkKMucnqJTgog4zcv3W7scwcn4HOA/OsRBXdOWYuu75McqpT0ANZI+2t0p7tXw==" saltValue="wOEJ5OLGOyindL7gouZbzQ==" spinCount="100000" sheet="1" objects="1" scenarios="1"/>
  <dataValidations xWindow="390" yWindow="272" count="2">
    <dataValidation type="list" allowBlank="1" showInputMessage="1" showErrorMessage="1" prompt="Velg sivilstatus fra listen" sqref="B5" xr:uid="{00000000-0002-0000-0000-000000000000}">
      <formula1>$G$2:$G$3</formula1>
    </dataValidation>
    <dataValidation type="list" allowBlank="1" showInputMessage="1" showErrorMessage="1" prompt="Velg år fra listen" sqref="B4" xr:uid="{00000000-0002-0000-0000-000001000000}">
      <formula1>$I$3:$I$10</formula1>
    </dataValidation>
  </dataValidations>
  <hyperlinks>
    <hyperlink ref="A1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Formueskattekalkulator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GG1</dc:creator>
  <cp:lastModifiedBy>Glenn Gurrik</cp:lastModifiedBy>
  <cp:lastPrinted>2015-12-08T23:14:52Z</cp:lastPrinted>
  <dcterms:created xsi:type="dcterms:W3CDTF">2015-12-08T22:31:23Z</dcterms:created>
  <dcterms:modified xsi:type="dcterms:W3CDTF">2021-02-12T22:35:29Z</dcterms:modified>
</cp:coreProperties>
</file>